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Hoja1!$A$1:$L$48</definedName>
  </definedNames>
  <calcPr calcId="144525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2" i="1"/>
  <c r="J42" i="1"/>
  <c r="I42" i="1"/>
  <c r="H42" i="1"/>
  <c r="G42" i="1"/>
  <c r="F42" i="1"/>
  <c r="E42" i="1"/>
  <c r="D42" i="1"/>
  <c r="K37" i="1"/>
  <c r="J37" i="1"/>
  <c r="I37" i="1"/>
  <c r="H37" i="1"/>
  <c r="G37" i="1"/>
  <c r="F37" i="1"/>
  <c r="E37" i="1"/>
  <c r="D37" i="1"/>
  <c r="K35" i="1"/>
  <c r="J35" i="1"/>
  <c r="I35" i="1"/>
  <c r="H35" i="1"/>
  <c r="G35" i="1"/>
  <c r="E35" i="1"/>
  <c r="D35" i="1"/>
  <c r="F35" i="1" s="1"/>
  <c r="J25" i="1"/>
  <c r="I25" i="1"/>
  <c r="H25" i="1"/>
  <c r="G25" i="1"/>
  <c r="E25" i="1"/>
  <c r="D25" i="1"/>
  <c r="F25" i="1" s="1"/>
  <c r="K25" i="1" s="1"/>
  <c r="J16" i="1"/>
  <c r="I16" i="1"/>
  <c r="H16" i="1"/>
  <c r="G16" i="1"/>
  <c r="E16" i="1"/>
  <c r="D16" i="1"/>
  <c r="F16" i="1" s="1"/>
  <c r="K16" i="1" s="1"/>
  <c r="J10" i="1"/>
  <c r="J46" i="1" s="1"/>
  <c r="I10" i="1"/>
  <c r="I46" i="1" s="1"/>
  <c r="H10" i="1"/>
  <c r="H46" i="1" s="1"/>
  <c r="G10" i="1"/>
  <c r="G46" i="1" s="1"/>
  <c r="E10" i="1"/>
  <c r="E46" i="1" s="1"/>
  <c r="D10" i="1"/>
  <c r="D46" i="1" s="1"/>
  <c r="F10" i="1" l="1"/>
  <c r="F46" i="1" l="1"/>
  <c r="K10" i="1"/>
  <c r="K46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<sst xmlns="http://schemas.openxmlformats.org/spreadsheetml/2006/main" count="55" uniqueCount="55">
  <si>
    <t>ESTADO ANALÍTICO DEL EJERCICIO DEL PRESUPUESTO DE EGRESOS</t>
  </si>
  <si>
    <t>CLASIFICACIÓN POR OBJETO DEL GASTO (CAPÍTULO Y CONCEPTO)</t>
  </si>
  <si>
    <t>Del 1 de Enero al 31 de Marzo de 2016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</si>
  <si>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</si>
  <si>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</si>
  <si>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</si>
  <si>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</si>
  <si>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</si>
  <si>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</si>
  <si>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</si>
  <si>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</si>
  <si>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</si>
  <si>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</si>
  <si>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</si>
  <si>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</si>
  <si>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</si>
  <si>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</si>
  <si>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</si>
  <si>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</si>
  <si>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</si>
  <si>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</si>
  <si>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</si>
  <si>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</si>
  <si>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</si>
  <si>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</si>
  <si>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</si>
  <si>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</si>
  <si>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</si>
  <si>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</si>
  <si>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</si>
  <si>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</si>
  <si>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</si>
  <si>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</si>
  <si>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</si>
  <si>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</si>
  <si>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</si>
  <si>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</si>
  <si>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</si>
  <si>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</si>
  <si>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</si>
  <si>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</si>
  <si>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</si>
  <si>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</si>
  <si>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</si>
  <si>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</si>
  <si>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</si>
  <si>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</si>
  <si>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</si>
  <si>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</si>
  <si>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 xml:space="preserve">Inversión Pública 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</si>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</sst>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 applyBorder="1" applyAlignment="1">
      <alignment horizontal="center"/>
    </xf>
    <xf numFmtId="0" fontId="4" fillId="3" borderId="0" xfId="0" applyFont="1" applyFill="1"/>
    <xf numFmtId="0" fontId="4" fillId="0" borderId="0" xfId="0" applyFont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right" vertical="center" wrapText="1"/>
    </xf>
    <xf numFmtId="43" fontId="6" fillId="0" borderId="5" xfId="1" applyFont="1" applyFill="1" applyBorder="1" applyAlignment="1">
      <alignment horizontal="right" vertical="center" wrapText="1"/>
    </xf>
    <xf numFmtId="43" fontId="6" fillId="0" borderId="4" xfId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/>
    <xf numFmtId="0" fontId="4" fillId="0" borderId="7" xfId="0" applyFont="1" applyFill="1" applyBorder="1"/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3" fontId="6" fillId="0" borderId="6" xfId="1" applyFont="1" applyFill="1" applyBorder="1" applyAlignment="1">
      <alignment horizontal="right" vertical="center" wrapText="1"/>
    </xf>
    <xf numFmtId="43" fontId="6" fillId="0" borderId="7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4" fillId="0" borderId="6" xfId="0" applyFont="1" applyFill="1" applyBorder="1"/>
    <xf numFmtId="0" fontId="4" fillId="0" borderId="0" xfId="0" applyFont="1" applyFill="1" applyBorder="1"/>
    <xf numFmtId="0" fontId="0" fillId="0" borderId="6" xfId="0" applyFill="1" applyBorder="1"/>
    <xf numFmtId="4" fontId="0" fillId="0" borderId="7" xfId="0" applyNumberFormat="1" applyFill="1" applyBorder="1"/>
    <xf numFmtId="4" fontId="0" fillId="0" borderId="0" xfId="0" applyNumberFormat="1" applyFill="1" applyBorder="1"/>
    <xf numFmtId="0" fontId="0" fillId="0" borderId="7" xfId="0" applyFill="1" applyBorder="1"/>
    <xf numFmtId="43" fontId="4" fillId="0" borderId="0" xfId="0" applyNumberFormat="1" applyFont="1"/>
    <xf numFmtId="0" fontId="7" fillId="0" borderId="0" xfId="0" applyFont="1" applyAlignment="1">
      <alignment vertical="center"/>
    </xf>
    <xf numFmtId="4" fontId="0" fillId="0" borderId="6" xfId="0" applyNumberFormat="1" applyFill="1" applyBorder="1"/>
    <xf numFmtId="0" fontId="0" fillId="0" borderId="0" xfId="0" applyFill="1" applyBorder="1"/>
    <xf numFmtId="43" fontId="2" fillId="0" borderId="6" xfId="1" applyFont="1" applyFill="1" applyBorder="1"/>
    <xf numFmtId="43" fontId="2" fillId="0" borderId="7" xfId="1" applyFont="1" applyFill="1" applyBorder="1"/>
    <xf numFmtId="43" fontId="2" fillId="0" borderId="0" xfId="1" applyFont="1" applyFill="1" applyBorder="1"/>
    <xf numFmtId="0" fontId="0" fillId="0" borderId="6" xfId="0" applyBorder="1"/>
    <xf numFmtId="4" fontId="0" fillId="0" borderId="7" xfId="0" applyNumberFormat="1" applyBorder="1"/>
    <xf numFmtId="4" fontId="0" fillId="0" borderId="0" xfId="0" applyNumberForma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" xfId="0" applyNumberFormat="1" applyBorder="1"/>
    <xf numFmtId="0" fontId="0" fillId="0" borderId="9" xfId="0" applyBorder="1"/>
    <xf numFmtId="0" fontId="0" fillId="0" borderId="1" xfId="0" applyBorder="1"/>
    <xf numFmtId="0" fontId="6" fillId="3" borderId="0" xfId="0" applyFont="1" applyFill="1"/>
    <xf numFmtId="0" fontId="6" fillId="3" borderId="10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43" fontId="6" fillId="3" borderId="2" xfId="1" applyFont="1" applyFill="1" applyBorder="1" applyAlignment="1">
      <alignment vertical="center" wrapText="1"/>
    </xf>
    <xf numFmtId="0" fontId="6" fillId="0" borderId="0" xfId="0" applyFont="1"/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4" fillId="3" borderId="0" xfId="0" applyFont="1" applyFill="1" applyBorder="1"/>
    <xf numFmtId="0" fontId="0" fillId="0" borderId="0" xfId="0" applyBorder="1"/>
    <xf numFmtId="4" fontId="4" fillId="0" borderId="0" xfId="0" applyNumberFormat="1" applyFont="1" applyBorder="1"/>
    <xf numFmtId="0" fontId="6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40" zoomScaleNormal="100" workbookViewId="0">
      <selection activeCell="C45" sqref="C45"/>
    </sheetView>
  </sheetViews>
  <sheetFormatPr baseColWidth="10" defaultRowHeight="12.75" x14ac:dyDescent="0.2"/>
  <cols>
    <col min="1" max="1" width="2.42578125" style="2" customWidth="1"/>
    <col min="2" max="2" width="4.5703125" style="3" customWidth="1"/>
    <col min="3" max="3" width="57.28515625" style="3" customWidth="1"/>
    <col min="4" max="4" width="13.85546875" style="3" bestFit="1" customWidth="1"/>
    <col min="5" max="5" width="14.5703125" style="3" customWidth="1"/>
    <col min="6" max="6" width="16.28515625" style="3" customWidth="1"/>
    <col min="7" max="7" width="15.28515625" style="3" customWidth="1"/>
    <col min="8" max="10" width="13.85546875" style="3" bestFit="1" customWidth="1"/>
    <col min="11" max="11" width="14.42578125" style="3" customWidth="1"/>
    <col min="12" max="12" width="3.7109375" style="2" customWidth="1"/>
    <col min="13" max="13" width="13.140625" style="3" bestFit="1" customWidth="1"/>
    <col min="14" max="14" width="12.7109375" style="3" bestFit="1" customWidth="1"/>
    <col min="15" max="16384" width="11.42578125" style="3"/>
  </cols>
  <sheetData>
    <row r="1" spans="2:14" s="3" customFormat="1" ht="14.2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4.25" customHeigh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4.2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2" customFormat="1" ht="6.75" customHeight="1" x14ac:dyDescent="0.2"/>
    <row r="5" spans="2:14" s="2" customFormat="1" ht="18" customHeigh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4" s="2" customFormat="1" ht="6.75" customHeight="1" x14ac:dyDescent="0.2"/>
    <row r="7" spans="2:14" s="3" customFormat="1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  <c r="L7" s="2"/>
    </row>
    <row r="8" spans="2:14" s="3" customFormat="1" ht="25.5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  <c r="L8" s="2"/>
    </row>
    <row r="9" spans="2:14" s="3" customFormat="1" ht="11.25" customHeigh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  <c r="L9" s="2"/>
    </row>
    <row r="10" spans="2:14" s="3" customFormat="1" x14ac:dyDescent="0.2">
      <c r="B10" s="10" t="s">
        <v>17</v>
      </c>
      <c r="C10" s="11"/>
      <c r="D10" s="12">
        <f>SUM(D11:D15)</f>
        <v>18021579.390000001</v>
      </c>
      <c r="E10" s="13">
        <f>SUM(E11:E15)</f>
        <v>8875334.8900000006</v>
      </c>
      <c r="F10" s="14">
        <f>+D10+E10</f>
        <v>26896914.280000001</v>
      </c>
      <c r="G10" s="13">
        <f>SUM(G11:G15)</f>
        <v>7519188.6300000008</v>
      </c>
      <c r="H10" s="14">
        <f t="shared" ref="H10:J10" si="0">SUM(H11:H15)</f>
        <v>7519188.6300000008</v>
      </c>
      <c r="I10" s="13">
        <f t="shared" si="0"/>
        <v>7519188.6300000008</v>
      </c>
      <c r="J10" s="14">
        <f t="shared" si="0"/>
        <v>7519188.6300000008</v>
      </c>
      <c r="K10" s="13">
        <f>+F10-H10</f>
        <v>19377725.649999999</v>
      </c>
      <c r="L10" s="2"/>
    </row>
    <row r="11" spans="2:14" s="3" customFormat="1" ht="63.75" x14ac:dyDescent="0.2">
      <c r="B11" s="15"/>
      <c r="C11" s="16" t="s">
        <v>18</v>
      </c>
      <c r="D11" s="17">
        <v>7641999.8099999996</v>
      </c>
      <c r="E11" s="18">
        <v>5983210.2300000004</v>
      </c>
      <c r="F11" s="19">
        <v>13619270.460000001</v>
      </c>
      <c r="G11" s="18">
        <v>3982054.12</v>
      </c>
      <c r="H11" s="19">
        <v>3982054.12</v>
      </c>
      <c r="I11" s="18">
        <v>3982054.12</v>
      </c>
      <c r="J11" s="19">
        <v>3982054.12</v>
      </c>
      <c r="K11" s="18">
        <v>9643155.9199999999</v>
      </c>
      <c r="L11" s="2"/>
      <c r="M11" s="20"/>
      <c r="N11" s="20"/>
    </row>
    <row r="12" spans="2:14" s="3" customFormat="1" ht="63.75" x14ac:dyDescent="0.2">
      <c r="B12" s="15"/>
      <c r="C12" s="16" t="s">
        <v>19</v>
      </c>
      <c r="D12" s="17">
        <v>5866081.2800000003</v>
      </c>
      <c r="E12" s="21">
        <v>0</v>
      </c>
      <c r="F12" s="19">
        <v>5866081.2800000003</v>
      </c>
      <c r="G12" s="18">
        <v>1588349.86</v>
      </c>
      <c r="H12" s="19">
        <v>1588349.86</v>
      </c>
      <c r="I12" s="18">
        <v>1588349.86</v>
      </c>
      <c r="J12" s="19">
        <v>1588349.86</v>
      </c>
      <c r="K12" s="18">
        <v>4277731.42</v>
      </c>
      <c r="L12" s="2"/>
      <c r="N12" s="20"/>
    </row>
    <row r="13" spans="2:14" s="3" customFormat="1" ht="51" x14ac:dyDescent="0.2">
      <c r="B13" s="15"/>
      <c r="C13" s="16" t="s">
        <v>20</v>
      </c>
      <c r="D13" s="17">
        <v>1395031.2</v>
      </c>
      <c r="E13" s="18">
        <v>1090163.01</v>
      </c>
      <c r="F13" s="19">
        <v>2454343.56</v>
      </c>
      <c r="G13" s="18">
        <v>42184.37</v>
      </c>
      <c r="H13" s="19">
        <v>42184.37</v>
      </c>
      <c r="I13" s="18">
        <v>42184.37</v>
      </c>
      <c r="J13" s="19">
        <v>42184.37</v>
      </c>
      <c r="K13" s="18">
        <v>2443009.84</v>
      </c>
      <c r="L13" s="2"/>
    </row>
    <row r="14" spans="2:14" s="3" customFormat="1" ht="25.5" x14ac:dyDescent="0.2">
      <c r="B14" s="15"/>
      <c r="C14" s="16" t="s">
        <v>21</v>
      </c>
      <c r="D14" s="17">
        <v>1447153.96</v>
      </c>
      <c r="E14" s="18">
        <v>1032292.75</v>
      </c>
      <c r="F14" s="19">
        <v>2479446.71</v>
      </c>
      <c r="G14" s="18">
        <v>864542.9</v>
      </c>
      <c r="H14" s="19">
        <v>864542.9</v>
      </c>
      <c r="I14" s="18">
        <v>864542.9</v>
      </c>
      <c r="J14" s="19">
        <v>864542.9</v>
      </c>
      <c r="K14" s="18">
        <v>1614903.81</v>
      </c>
      <c r="L14" s="2"/>
    </row>
    <row r="15" spans="2:14" s="3" customFormat="1" ht="51" x14ac:dyDescent="0.2">
      <c r="B15" s="15"/>
      <c r="C15" s="16" t="s">
        <v>22</v>
      </c>
      <c r="D15" s="17">
        <v>1671313.14</v>
      </c>
      <c r="E15" s="18">
        <v>769668.9</v>
      </c>
      <c r="F15" s="19">
        <v>2394483.75</v>
      </c>
      <c r="G15" s="18">
        <v>1042057.38</v>
      </c>
      <c r="H15" s="19">
        <v>1042057.38</v>
      </c>
      <c r="I15" s="18">
        <v>1042057.38</v>
      </c>
      <c r="J15" s="19">
        <v>1042057.38</v>
      </c>
      <c r="K15" s="18">
        <v>1398924.66</v>
      </c>
      <c r="L15" s="2"/>
    </row>
    <row r="16" spans="2:14" s="3" customFormat="1" x14ac:dyDescent="0.2">
      <c r="B16" s="22" t="s">
        <v>23</v>
      </c>
      <c r="C16" s="23"/>
      <c r="D16" s="24">
        <f>SUM(D17:D24)</f>
        <v>881710.58999999985</v>
      </c>
      <c r="E16" s="25">
        <f>SUM(E17:E24)</f>
        <v>750190.74</v>
      </c>
      <c r="F16" s="26">
        <f>+D16+E16</f>
        <v>1631901.3299999998</v>
      </c>
      <c r="G16" s="25">
        <f>SUM(G17:G24)</f>
        <v>231661.77</v>
      </c>
      <c r="H16" s="26">
        <f t="shared" ref="H16:J16" si="1">SUM(H17:H24)</f>
        <v>231661.77</v>
      </c>
      <c r="I16" s="25">
        <f t="shared" si="1"/>
        <v>231661.77</v>
      </c>
      <c r="J16" s="26">
        <f t="shared" si="1"/>
        <v>231661.77</v>
      </c>
      <c r="K16" s="25">
        <f t="shared" ref="K16:K25" si="2">+F16-H16</f>
        <v>1400239.5599999998</v>
      </c>
      <c r="L16" s="2"/>
    </row>
    <row r="17" spans="2:13" s="3" customFormat="1" x14ac:dyDescent="0.2">
      <c r="B17" s="27"/>
      <c r="C17" s="28" t="s">
        <v>24</v>
      </c>
      <c r="D17" s="17">
        <v>191730.84</v>
      </c>
      <c r="E17" s="18">
        <v>148772.93</v>
      </c>
      <c r="F17" s="19">
        <v>318123.06</v>
      </c>
      <c r="G17" s="18">
        <v>61436.61</v>
      </c>
      <c r="H17" s="19">
        <v>61436.61</v>
      </c>
      <c r="I17" s="18">
        <v>61436.61</v>
      </c>
      <c r="J17" s="19">
        <v>61436.61</v>
      </c>
      <c r="K17" s="18">
        <v>279067.15999999997</v>
      </c>
      <c r="L17" s="2"/>
      <c r="M17" s="20"/>
    </row>
    <row r="18" spans="2:13" s="3" customFormat="1" x14ac:dyDescent="0.2">
      <c r="B18" s="27"/>
      <c r="C18" s="28" t="s">
        <v>25</v>
      </c>
      <c r="D18" s="17">
        <v>56847.48</v>
      </c>
      <c r="E18" s="18">
        <v>78702.22</v>
      </c>
      <c r="F18" s="19">
        <v>133461.70000000001</v>
      </c>
      <c r="G18" s="18">
        <v>18086.099999999999</v>
      </c>
      <c r="H18" s="19">
        <v>18086.099999999999</v>
      </c>
      <c r="I18" s="18">
        <v>18086.099999999999</v>
      </c>
      <c r="J18" s="19">
        <v>18086.099999999999</v>
      </c>
      <c r="K18" s="18">
        <v>117463.6</v>
      </c>
      <c r="L18" s="2"/>
    </row>
    <row r="19" spans="2:13" s="3" customFormat="1" x14ac:dyDescent="0.2">
      <c r="B19" s="27"/>
      <c r="C19" s="28" t="s">
        <v>26</v>
      </c>
      <c r="D19" s="29">
        <v>0</v>
      </c>
      <c r="E19" s="21">
        <v>170</v>
      </c>
      <c r="F19" s="30">
        <v>170</v>
      </c>
      <c r="G19" s="21">
        <v>170</v>
      </c>
      <c r="H19" s="30">
        <v>170</v>
      </c>
      <c r="I19" s="21">
        <v>170</v>
      </c>
      <c r="J19" s="30">
        <v>170</v>
      </c>
      <c r="K19" s="21">
        <v>0</v>
      </c>
      <c r="L19" s="2"/>
    </row>
    <row r="20" spans="2:13" s="3" customFormat="1" x14ac:dyDescent="0.2">
      <c r="B20" s="27"/>
      <c r="C20" s="28" t="s">
        <v>27</v>
      </c>
      <c r="D20" s="17">
        <v>62326.080000000002</v>
      </c>
      <c r="E20" s="18">
        <v>133622</v>
      </c>
      <c r="F20" s="19">
        <v>227604.84</v>
      </c>
      <c r="G20" s="18">
        <v>28088.93</v>
      </c>
      <c r="H20" s="19">
        <v>28088.93</v>
      </c>
      <c r="I20" s="18">
        <v>28088.93</v>
      </c>
      <c r="J20" s="19">
        <v>28088.93</v>
      </c>
      <c r="K20" s="18">
        <v>167859.15</v>
      </c>
      <c r="L20" s="2"/>
    </row>
    <row r="21" spans="2:13" s="3" customFormat="1" x14ac:dyDescent="0.2">
      <c r="B21" s="27"/>
      <c r="C21" s="28" t="s">
        <v>28</v>
      </c>
      <c r="D21" s="17">
        <v>112403.2</v>
      </c>
      <c r="E21" s="18">
        <v>33318.639999999999</v>
      </c>
      <c r="F21" s="19">
        <v>134445.48000000001</v>
      </c>
      <c r="G21" s="18">
        <v>16866.64</v>
      </c>
      <c r="H21" s="19">
        <v>16866.64</v>
      </c>
      <c r="I21" s="18">
        <v>16866.64</v>
      </c>
      <c r="J21" s="19">
        <v>16866.64</v>
      </c>
      <c r="K21" s="18">
        <v>128855.2</v>
      </c>
      <c r="L21" s="2"/>
    </row>
    <row r="22" spans="2:13" s="3" customFormat="1" x14ac:dyDescent="0.2">
      <c r="B22" s="27"/>
      <c r="C22" s="28" t="s">
        <v>29</v>
      </c>
      <c r="D22" s="17">
        <v>267053.59999999998</v>
      </c>
      <c r="E22" s="18">
        <v>228412.83</v>
      </c>
      <c r="F22" s="19">
        <v>498619.33</v>
      </c>
      <c r="G22" s="18">
        <v>75120.460000000006</v>
      </c>
      <c r="H22" s="19">
        <v>75120.460000000006</v>
      </c>
      <c r="I22" s="18">
        <v>75120.460000000006</v>
      </c>
      <c r="J22" s="19">
        <v>75120.460000000006</v>
      </c>
      <c r="K22" s="18">
        <v>420345.97</v>
      </c>
      <c r="L22" s="2"/>
    </row>
    <row r="23" spans="2:13" s="3" customFormat="1" x14ac:dyDescent="0.2">
      <c r="B23" s="27"/>
      <c r="C23" s="28" t="s">
        <v>30</v>
      </c>
      <c r="D23" s="17">
        <v>126751.2</v>
      </c>
      <c r="E23" s="18">
        <v>22045.439999999999</v>
      </c>
      <c r="F23" s="19">
        <v>148286.64000000001</v>
      </c>
      <c r="G23" s="18">
        <v>24058</v>
      </c>
      <c r="H23" s="19">
        <v>24058</v>
      </c>
      <c r="I23" s="18">
        <v>24058</v>
      </c>
      <c r="J23" s="19">
        <v>24058</v>
      </c>
      <c r="K23" s="18">
        <v>124738.64</v>
      </c>
      <c r="L23" s="2"/>
    </row>
    <row r="24" spans="2:13" s="3" customFormat="1" x14ac:dyDescent="0.2">
      <c r="B24" s="15"/>
      <c r="C24" s="28" t="s">
        <v>31</v>
      </c>
      <c r="D24" s="17">
        <v>64598.19</v>
      </c>
      <c r="E24" s="18">
        <v>105146.68</v>
      </c>
      <c r="F24" s="19">
        <v>171832.87</v>
      </c>
      <c r="G24" s="18">
        <v>7835.03</v>
      </c>
      <c r="H24" s="19">
        <v>7835.03</v>
      </c>
      <c r="I24" s="18">
        <v>7835.03</v>
      </c>
      <c r="J24" s="19">
        <v>7835.03</v>
      </c>
      <c r="K24" s="18">
        <v>161909.84</v>
      </c>
      <c r="L24" s="2"/>
    </row>
    <row r="25" spans="2:13" s="3" customFormat="1" x14ac:dyDescent="0.2">
      <c r="B25" s="22" t="s">
        <v>32</v>
      </c>
      <c r="C25" s="23"/>
      <c r="D25" s="24">
        <f>SUM(D26:D34)</f>
        <v>3093832.0399999996</v>
      </c>
      <c r="E25" s="25">
        <f>SUM(E26:E34)</f>
        <v>2671908.44</v>
      </c>
      <c r="F25" s="26">
        <f>+D25+E25</f>
        <v>5765740.4799999995</v>
      </c>
      <c r="G25" s="25">
        <f t="shared" ref="G25:J25" si="3">SUM(G26:G34)</f>
        <v>779276.95000000007</v>
      </c>
      <c r="H25" s="26">
        <f t="shared" si="3"/>
        <v>779276.95000000007</v>
      </c>
      <c r="I25" s="25">
        <f t="shared" si="3"/>
        <v>779276.95000000007</v>
      </c>
      <c r="J25" s="26">
        <f t="shared" si="3"/>
        <v>779276.95000000007</v>
      </c>
      <c r="K25" s="25">
        <f t="shared" si="2"/>
        <v>4986463.5299999993</v>
      </c>
      <c r="L25" s="2"/>
    </row>
    <row r="26" spans="2:13" s="3" customFormat="1" x14ac:dyDescent="0.2">
      <c r="B26" s="15"/>
      <c r="C26" s="28" t="s">
        <v>33</v>
      </c>
      <c r="D26" s="17">
        <v>474221.28</v>
      </c>
      <c r="E26" s="18">
        <v>557719.48</v>
      </c>
      <c r="F26" s="19">
        <v>1031940.76</v>
      </c>
      <c r="G26" s="18">
        <v>147377.29</v>
      </c>
      <c r="H26" s="19">
        <v>147377.29</v>
      </c>
      <c r="I26" s="18">
        <v>147377.29</v>
      </c>
      <c r="J26" s="19">
        <v>147377.29</v>
      </c>
      <c r="K26" s="18">
        <v>884563.47</v>
      </c>
      <c r="L26" s="2"/>
    </row>
    <row r="27" spans="2:13" s="3" customFormat="1" x14ac:dyDescent="0.2">
      <c r="B27" s="15"/>
      <c r="C27" s="28" t="s">
        <v>34</v>
      </c>
      <c r="D27" s="17">
        <v>0</v>
      </c>
      <c r="E27" s="18">
        <v>30552</v>
      </c>
      <c r="F27" s="19"/>
      <c r="G27" s="18">
        <v>30552</v>
      </c>
      <c r="H27" s="19">
        <v>30552</v>
      </c>
      <c r="I27" s="18">
        <v>30552</v>
      </c>
      <c r="J27" s="19">
        <v>30552</v>
      </c>
      <c r="K27" s="18">
        <v>0</v>
      </c>
      <c r="L27" s="2"/>
    </row>
    <row r="28" spans="2:13" s="3" customFormat="1" x14ac:dyDescent="0.2">
      <c r="B28" s="15"/>
      <c r="C28" s="28" t="s">
        <v>35</v>
      </c>
      <c r="D28" s="17">
        <v>960601.72</v>
      </c>
      <c r="E28" s="18">
        <v>584167</v>
      </c>
      <c r="F28" s="19">
        <v>1518116.94</v>
      </c>
      <c r="G28" s="18">
        <v>155832.66</v>
      </c>
      <c r="H28" s="19">
        <v>155832.66</v>
      </c>
      <c r="I28" s="18">
        <v>155832.66</v>
      </c>
      <c r="J28" s="19">
        <v>155832.66</v>
      </c>
      <c r="K28" s="18">
        <v>1388936.06</v>
      </c>
      <c r="L28" s="2"/>
    </row>
    <row r="29" spans="2:13" s="3" customFormat="1" x14ac:dyDescent="0.2">
      <c r="B29" s="15"/>
      <c r="C29" s="28" t="s">
        <v>36</v>
      </c>
      <c r="D29" s="17">
        <v>281763.15999999997</v>
      </c>
      <c r="E29" s="18">
        <v>123742</v>
      </c>
      <c r="F29" s="19">
        <v>343693.4</v>
      </c>
      <c r="G29" s="18">
        <v>113122.16</v>
      </c>
      <c r="H29" s="19">
        <v>113122.16</v>
      </c>
      <c r="I29" s="18">
        <v>113122.16</v>
      </c>
      <c r="J29" s="19">
        <v>113122.16</v>
      </c>
      <c r="K29" s="18">
        <v>292383</v>
      </c>
      <c r="L29" s="2"/>
    </row>
    <row r="30" spans="2:13" s="3" customFormat="1" x14ac:dyDescent="0.2">
      <c r="B30" s="15"/>
      <c r="C30" s="28" t="s">
        <v>37</v>
      </c>
      <c r="D30" s="17">
        <v>620325.72</v>
      </c>
      <c r="E30" s="18">
        <v>205523.08</v>
      </c>
      <c r="F30" s="19">
        <v>825848.8</v>
      </c>
      <c r="G30" s="18">
        <v>119406.66</v>
      </c>
      <c r="H30" s="19">
        <v>119406.66</v>
      </c>
      <c r="I30" s="18">
        <v>119406.66</v>
      </c>
      <c r="J30" s="19">
        <v>119406.66</v>
      </c>
      <c r="K30" s="18">
        <v>706442.14</v>
      </c>
      <c r="L30" s="2"/>
    </row>
    <row r="31" spans="2:13" s="3" customFormat="1" x14ac:dyDescent="0.2">
      <c r="B31" s="15"/>
      <c r="C31" s="28" t="s">
        <v>38</v>
      </c>
      <c r="D31" s="17">
        <v>209747.4</v>
      </c>
      <c r="E31" s="18">
        <v>200000</v>
      </c>
      <c r="F31" s="19">
        <v>409747.4</v>
      </c>
      <c r="G31" s="21">
        <v>0</v>
      </c>
      <c r="H31" s="30">
        <v>0</v>
      </c>
      <c r="I31" s="21">
        <v>0</v>
      </c>
      <c r="J31" s="30">
        <v>0</v>
      </c>
      <c r="K31" s="18">
        <v>409747.4</v>
      </c>
      <c r="L31" s="2"/>
    </row>
    <row r="32" spans="2:13" s="3" customFormat="1" x14ac:dyDescent="0.2">
      <c r="B32" s="15"/>
      <c r="C32" s="28" t="s">
        <v>39</v>
      </c>
      <c r="D32" s="17">
        <v>185051.92</v>
      </c>
      <c r="E32" s="18">
        <v>186637.68</v>
      </c>
      <c r="F32" s="19">
        <v>341960.76</v>
      </c>
      <c r="G32" s="18">
        <v>62721.42</v>
      </c>
      <c r="H32" s="19">
        <v>62721.42</v>
      </c>
      <c r="I32" s="18">
        <v>62721.42</v>
      </c>
      <c r="J32" s="19">
        <v>62721.42</v>
      </c>
      <c r="K32" s="18">
        <v>308968.18</v>
      </c>
      <c r="L32" s="2"/>
    </row>
    <row r="33" spans="1:14" x14ac:dyDescent="0.2">
      <c r="B33" s="15"/>
      <c r="C33" s="28" t="s">
        <v>40</v>
      </c>
      <c r="D33" s="17">
        <v>187508.8</v>
      </c>
      <c r="E33" s="18">
        <v>198296.74</v>
      </c>
      <c r="F33" s="19">
        <v>367245.54</v>
      </c>
      <c r="G33" s="18">
        <v>34871</v>
      </c>
      <c r="H33" s="19">
        <v>34871</v>
      </c>
      <c r="I33" s="18">
        <v>34871</v>
      </c>
      <c r="J33" s="19">
        <v>34871</v>
      </c>
      <c r="K33" s="18">
        <v>350934.54</v>
      </c>
    </row>
    <row r="34" spans="1:14" x14ac:dyDescent="0.2">
      <c r="B34" s="15"/>
      <c r="C34" s="28" t="s">
        <v>41</v>
      </c>
      <c r="D34" s="17">
        <v>174612.04</v>
      </c>
      <c r="E34" s="18">
        <v>585270.46</v>
      </c>
      <c r="F34" s="19">
        <v>765150.48</v>
      </c>
      <c r="G34" s="18">
        <v>115393.76</v>
      </c>
      <c r="H34" s="19">
        <v>115393.76</v>
      </c>
      <c r="I34" s="18">
        <v>115393.76</v>
      </c>
      <c r="J34" s="19">
        <v>115393.76</v>
      </c>
      <c r="K34" s="18">
        <v>644488.74</v>
      </c>
    </row>
    <row r="35" spans="1:14" x14ac:dyDescent="0.2">
      <c r="B35" s="22" t="s">
        <v>42</v>
      </c>
      <c r="C35" s="23"/>
      <c r="D35" s="24">
        <f>SUM(D36:D36)</f>
        <v>0</v>
      </c>
      <c r="E35" s="25">
        <f>SUM(E36:E36)</f>
        <v>161398</v>
      </c>
      <c r="F35" s="26">
        <f>+D35+E35</f>
        <v>161398</v>
      </c>
      <c r="G35" s="25">
        <f>+G36</f>
        <v>161398</v>
      </c>
      <c r="H35" s="25">
        <f t="shared" ref="H35:K35" si="4">+H36</f>
        <v>161398</v>
      </c>
      <c r="I35" s="25">
        <f t="shared" si="4"/>
        <v>161398</v>
      </c>
      <c r="J35" s="25">
        <f t="shared" si="4"/>
        <v>161398</v>
      </c>
      <c r="K35" s="25">
        <f t="shared" si="4"/>
        <v>0</v>
      </c>
    </row>
    <row r="36" spans="1:14" ht="38.25" x14ac:dyDescent="0.25">
      <c r="B36" s="15"/>
      <c r="C36" s="16" t="s">
        <v>43</v>
      </c>
      <c r="D36" s="31">
        <v>0</v>
      </c>
      <c r="E36" s="32">
        <v>161398</v>
      </c>
      <c r="F36" s="33">
        <v>161398</v>
      </c>
      <c r="G36" s="32">
        <v>161398</v>
      </c>
      <c r="H36" s="33">
        <v>161398</v>
      </c>
      <c r="I36" s="32">
        <v>161398</v>
      </c>
      <c r="J36" s="33">
        <v>161398</v>
      </c>
      <c r="K36" s="34">
        <v>0</v>
      </c>
    </row>
    <row r="37" spans="1:14" x14ac:dyDescent="0.2">
      <c r="B37" s="22" t="s">
        <v>44</v>
      </c>
      <c r="C37" s="23"/>
      <c r="D37" s="24">
        <f>SUM(D38:D41)</f>
        <v>20000</v>
      </c>
      <c r="E37" s="25">
        <f t="shared" ref="E37:K37" si="5">SUM(E38:E41)</f>
        <v>2969237.62</v>
      </c>
      <c r="F37" s="26">
        <f t="shared" si="5"/>
        <v>2989237.62</v>
      </c>
      <c r="G37" s="25">
        <f t="shared" si="5"/>
        <v>0</v>
      </c>
      <c r="H37" s="26">
        <f t="shared" si="5"/>
        <v>0</v>
      </c>
      <c r="I37" s="25">
        <f t="shared" si="5"/>
        <v>0</v>
      </c>
      <c r="J37" s="26">
        <f t="shared" si="5"/>
        <v>0</v>
      </c>
      <c r="K37" s="25">
        <f t="shared" si="5"/>
        <v>2989237.62</v>
      </c>
      <c r="M37" s="20"/>
      <c r="N37" s="35"/>
    </row>
    <row r="38" spans="1:14" ht="15" x14ac:dyDescent="0.25">
      <c r="B38" s="15"/>
      <c r="C38" s="36" t="s">
        <v>45</v>
      </c>
      <c r="D38" s="37">
        <v>20000</v>
      </c>
      <c r="E38" s="32">
        <v>2578767.0699999998</v>
      </c>
      <c r="F38" s="33">
        <v>2598767.0699999998</v>
      </c>
      <c r="G38" s="34">
        <v>0</v>
      </c>
      <c r="H38" s="38">
        <v>0</v>
      </c>
      <c r="I38" s="34">
        <v>0</v>
      </c>
      <c r="J38" s="38">
        <v>0</v>
      </c>
      <c r="K38" s="32">
        <v>2598767.0699999998</v>
      </c>
    </row>
    <row r="39" spans="1:14" ht="15" x14ac:dyDescent="0.25">
      <c r="B39" s="15"/>
      <c r="C39" s="36" t="s">
        <v>46</v>
      </c>
      <c r="D39" s="31">
        <v>0</v>
      </c>
      <c r="E39" s="32">
        <v>104164.19</v>
      </c>
      <c r="F39" s="33">
        <v>104164.19</v>
      </c>
      <c r="G39" s="34">
        <v>0</v>
      </c>
      <c r="H39" s="38">
        <v>0</v>
      </c>
      <c r="I39" s="34">
        <v>0</v>
      </c>
      <c r="J39" s="38">
        <v>0</v>
      </c>
      <c r="K39" s="32">
        <v>104164.19</v>
      </c>
    </row>
    <row r="40" spans="1:14" ht="15" x14ac:dyDescent="0.25">
      <c r="B40" s="15"/>
      <c r="C40" s="36" t="s">
        <v>47</v>
      </c>
      <c r="D40" s="31">
        <v>0</v>
      </c>
      <c r="E40" s="32">
        <v>15605.39</v>
      </c>
      <c r="F40" s="33">
        <v>15605.39</v>
      </c>
      <c r="G40" s="34">
        <v>0</v>
      </c>
      <c r="H40" s="38">
        <v>0</v>
      </c>
      <c r="I40" s="34">
        <v>0</v>
      </c>
      <c r="J40" s="38">
        <v>0</v>
      </c>
      <c r="K40" s="32">
        <v>15605.39</v>
      </c>
    </row>
    <row r="41" spans="1:14" ht="15" x14ac:dyDescent="0.25">
      <c r="B41" s="15"/>
      <c r="C41" s="36" t="s">
        <v>48</v>
      </c>
      <c r="D41" s="31">
        <v>0</v>
      </c>
      <c r="E41" s="32">
        <v>270700.96999999997</v>
      </c>
      <c r="F41" s="33">
        <v>270700.96999999997</v>
      </c>
      <c r="G41" s="34">
        <v>0</v>
      </c>
      <c r="H41" s="38">
        <v>0</v>
      </c>
      <c r="I41" s="34">
        <v>0</v>
      </c>
      <c r="J41" s="38">
        <v>0</v>
      </c>
      <c r="K41" s="32">
        <v>270700.96999999997</v>
      </c>
    </row>
    <row r="42" spans="1:14" ht="15" x14ac:dyDescent="0.25">
      <c r="B42" s="22" t="s">
        <v>49</v>
      </c>
      <c r="C42" s="23"/>
      <c r="D42" s="39">
        <f>SUBTOTAL(9,D43)</f>
        <v>0</v>
      </c>
      <c r="E42" s="40">
        <f t="shared" ref="E42:K42" si="6">SUBTOTAL(9,E43)</f>
        <v>16147924.560000001</v>
      </c>
      <c r="F42" s="41">
        <f t="shared" si="6"/>
        <v>16147924.560000001</v>
      </c>
      <c r="G42" s="40">
        <f t="shared" si="6"/>
        <v>4869830.45</v>
      </c>
      <c r="H42" s="41">
        <f t="shared" si="6"/>
        <v>4869830.45</v>
      </c>
      <c r="I42" s="40">
        <f t="shared" si="6"/>
        <v>4869830.45</v>
      </c>
      <c r="J42" s="41">
        <f t="shared" si="6"/>
        <v>4869830.45</v>
      </c>
      <c r="K42" s="40">
        <f t="shared" si="6"/>
        <v>11278094.109999999</v>
      </c>
    </row>
    <row r="43" spans="1:14" ht="15" x14ac:dyDescent="0.25">
      <c r="B43" s="15"/>
      <c r="C43" s="36" t="s">
        <v>50</v>
      </c>
      <c r="D43" s="42">
        <v>0</v>
      </c>
      <c r="E43" s="43">
        <v>16147924.560000001</v>
      </c>
      <c r="F43" s="44">
        <v>16147924.560000001</v>
      </c>
      <c r="G43" s="43">
        <v>4869830.45</v>
      </c>
      <c r="H43" s="44">
        <v>4869830.45</v>
      </c>
      <c r="I43" s="43">
        <v>4869830.45</v>
      </c>
      <c r="J43" s="44">
        <v>4869830.45</v>
      </c>
      <c r="K43" s="43">
        <v>11278094.109999999</v>
      </c>
    </row>
    <row r="44" spans="1:14" ht="12.75" customHeight="1" x14ac:dyDescent="0.2">
      <c r="B44" s="22" t="s">
        <v>51</v>
      </c>
      <c r="C44" s="23"/>
      <c r="D44" s="45">
        <f>SUBTOTAL(9,D45)</f>
        <v>480423.56</v>
      </c>
      <c r="E44" s="46">
        <f t="shared" ref="E44:K44" si="7">SUBTOTAL(9,E45)</f>
        <v>1359679.29</v>
      </c>
      <c r="F44" s="47">
        <f t="shared" si="7"/>
        <v>1840102.85</v>
      </c>
      <c r="G44" s="46">
        <f t="shared" si="7"/>
        <v>0</v>
      </c>
      <c r="H44" s="47">
        <f t="shared" si="7"/>
        <v>0</v>
      </c>
      <c r="I44" s="46">
        <f t="shared" si="7"/>
        <v>0</v>
      </c>
      <c r="J44" s="47">
        <f t="shared" si="7"/>
        <v>0</v>
      </c>
      <c r="K44" s="46">
        <f t="shared" si="7"/>
        <v>1840102.85</v>
      </c>
    </row>
    <row r="45" spans="1:14" ht="63.75" x14ac:dyDescent="0.25">
      <c r="B45" s="27"/>
      <c r="C45" s="16" t="s">
        <v>52</v>
      </c>
      <c r="D45" s="48">
        <v>480423.56</v>
      </c>
      <c r="E45" s="49">
        <v>1359679.29</v>
      </c>
      <c r="F45" s="50">
        <v>1840102.85</v>
      </c>
      <c r="G45" s="51">
        <v>0</v>
      </c>
      <c r="H45" s="52">
        <v>0</v>
      </c>
      <c r="I45" s="51">
        <v>0</v>
      </c>
      <c r="J45" s="52">
        <v>0</v>
      </c>
      <c r="K45" s="49">
        <v>1840102.85</v>
      </c>
      <c r="M45" s="35"/>
      <c r="N45" s="20"/>
    </row>
    <row r="46" spans="1:14" s="57" customFormat="1" ht="25.5" x14ac:dyDescent="0.2">
      <c r="A46" s="53"/>
      <c r="B46" s="54"/>
      <c r="C46" s="55" t="s">
        <v>53</v>
      </c>
      <c r="D46" s="56">
        <f>+D10+D16+D25+D35+D37+D42+D44</f>
        <v>22497545.579999998</v>
      </c>
      <c r="E46" s="56">
        <f t="shared" ref="E46:K46" si="8">+E10+E16+E25+E35+E37+E42+E44</f>
        <v>32935673.539999999</v>
      </c>
      <c r="F46" s="56">
        <f t="shared" si="8"/>
        <v>55433219.119999997</v>
      </c>
      <c r="G46" s="56">
        <f t="shared" si="8"/>
        <v>13561355.800000001</v>
      </c>
      <c r="H46" s="56">
        <f t="shared" si="8"/>
        <v>13561355.800000001</v>
      </c>
      <c r="I46" s="56">
        <f t="shared" si="8"/>
        <v>13561355.800000001</v>
      </c>
      <c r="J46" s="56">
        <f t="shared" si="8"/>
        <v>13561355.800000001</v>
      </c>
      <c r="K46" s="56">
        <f t="shared" si="8"/>
        <v>41871863.32</v>
      </c>
      <c r="L46" s="53"/>
      <c r="N46" s="58"/>
    </row>
    <row r="48" spans="1:14" x14ac:dyDescent="0.2">
      <c r="B48" s="2" t="s">
        <v>54</v>
      </c>
      <c r="F48" s="59"/>
      <c r="G48" s="59"/>
      <c r="H48" s="60"/>
      <c r="I48" s="59"/>
      <c r="J48" s="59"/>
      <c r="K48" s="59"/>
    </row>
    <row r="50" spans="1:12" s="62" customFormat="1" x14ac:dyDescent="0.2">
      <c r="D50" s="63"/>
      <c r="E50" s="63"/>
      <c r="F50" s="63"/>
      <c r="G50" s="63"/>
      <c r="H50" s="63"/>
      <c r="I50" s="63"/>
      <c r="J50" s="63"/>
      <c r="K50" s="63"/>
    </row>
    <row r="51" spans="1:12" s="62" customFormat="1" x14ac:dyDescent="0.2"/>
    <row r="52" spans="1:12" s="62" customFormat="1" x14ac:dyDescent="0.2">
      <c r="C52" s="64"/>
      <c r="E52" s="65"/>
      <c r="F52" s="61"/>
      <c r="G52" s="61"/>
      <c r="H52" s="61"/>
      <c r="I52" s="61"/>
      <c r="J52" s="61"/>
      <c r="K52" s="61"/>
    </row>
    <row r="53" spans="1:12" s="62" customFormat="1" x14ac:dyDescent="0.2">
      <c r="C53" s="64"/>
      <c r="F53" s="61"/>
      <c r="G53" s="61"/>
      <c r="H53" s="61"/>
      <c r="I53" s="61"/>
      <c r="J53" s="61"/>
      <c r="K53" s="61"/>
    </row>
    <row r="54" spans="1:12" s="62" customFormat="1" x14ac:dyDescent="0.2">
      <c r="A54" s="66"/>
      <c r="L54" s="66"/>
    </row>
    <row r="55" spans="1:12" s="62" customFormat="1" x14ac:dyDescent="0.2">
      <c r="A55" s="66"/>
      <c r="L55" s="66"/>
    </row>
    <row r="56" spans="1:12" s="62" customFormat="1" x14ac:dyDescent="0.2">
      <c r="A56" s="66"/>
      <c r="L56" s="66"/>
    </row>
    <row r="57" spans="1:12" s="62" customFormat="1" ht="15" x14ac:dyDescent="0.25">
      <c r="D57" s="44"/>
      <c r="E57" s="44"/>
      <c r="F57" s="44"/>
      <c r="G57" s="44"/>
      <c r="H57" s="44"/>
      <c r="I57" s="44"/>
      <c r="J57" s="44"/>
      <c r="K57" s="44"/>
    </row>
    <row r="58" spans="1:12" s="62" customFormat="1" ht="15" x14ac:dyDescent="0.25">
      <c r="D58" s="67"/>
      <c r="E58" s="67"/>
      <c r="F58" s="67"/>
      <c r="G58" s="67"/>
      <c r="H58" s="67"/>
      <c r="I58" s="67"/>
      <c r="J58" s="67"/>
      <c r="K58" s="67"/>
    </row>
    <row r="59" spans="1:12" s="62" customFormat="1" x14ac:dyDescent="0.2">
      <c r="D59" s="68"/>
      <c r="E59" s="68"/>
      <c r="F59" s="68"/>
      <c r="G59" s="68"/>
      <c r="H59" s="68"/>
      <c r="I59" s="68"/>
      <c r="J59" s="68"/>
      <c r="K59" s="68"/>
    </row>
    <row r="60" spans="1:12" s="62" customFormat="1" x14ac:dyDescent="0.2">
      <c r="A60" s="66"/>
      <c r="L60" s="66"/>
    </row>
    <row r="61" spans="1:12" s="62" customFormat="1" x14ac:dyDescent="0.2">
      <c r="A61" s="66"/>
      <c r="L61" s="66"/>
    </row>
    <row r="62" spans="1:12" s="62" customFormat="1" x14ac:dyDescent="0.2">
      <c r="A62" s="66"/>
      <c r="L62" s="66"/>
    </row>
    <row r="63" spans="1:12" s="62" customFormat="1" x14ac:dyDescent="0.2">
      <c r="A63" s="66"/>
      <c r="L63" s="66"/>
    </row>
    <row r="64" spans="1:12" s="62" customFormat="1" x14ac:dyDescent="0.2">
      <c r="A64" s="66"/>
      <c r="L64" s="66"/>
    </row>
    <row r="65" spans="1:13" s="62" customFormat="1" x14ac:dyDescent="0.2">
      <c r="A65" s="66"/>
      <c r="L65" s="66"/>
    </row>
    <row r="66" spans="1:13" s="62" customFormat="1" x14ac:dyDescent="0.2">
      <c r="M66" s="69"/>
    </row>
    <row r="67" spans="1:13" s="62" customFormat="1" x14ac:dyDescent="0.2">
      <c r="A67" s="66"/>
      <c r="L67" s="66"/>
    </row>
    <row r="68" spans="1:13" s="62" customFormat="1" x14ac:dyDescent="0.2">
      <c r="A68" s="66"/>
      <c r="L68" s="66"/>
    </row>
    <row r="69" spans="1:13" s="62" customFormat="1" x14ac:dyDescent="0.2">
      <c r="M69" s="69"/>
    </row>
    <row r="70" spans="1:13" s="62" customFormat="1" x14ac:dyDescent="0.2">
      <c r="M70" s="69"/>
    </row>
    <row r="71" spans="1:13" s="62" customFormat="1" x14ac:dyDescent="0.2">
      <c r="A71" s="66"/>
      <c r="L71" s="66"/>
    </row>
    <row r="72" spans="1:13" s="62" customFormat="1" x14ac:dyDescent="0.2">
      <c r="A72" s="66"/>
      <c r="L72" s="66"/>
    </row>
    <row r="73" spans="1:13" s="62" customFormat="1" x14ac:dyDescent="0.2">
      <c r="A73" s="66"/>
      <c r="L73" s="66"/>
    </row>
    <row r="74" spans="1:13" x14ac:dyDescent="0.2">
      <c r="A74" s="3"/>
      <c r="L74" s="3"/>
      <c r="M74" s="57"/>
    </row>
  </sheetData>
  <mergeCells count="15">
    <mergeCell ref="B44:C44"/>
    <mergeCell ref="F52:K52"/>
    <mergeCell ref="F53:K53"/>
    <mergeCell ref="B10:C10"/>
    <mergeCell ref="B16:C16"/>
    <mergeCell ref="B25:C25"/>
    <mergeCell ref="B35:C35"/>
    <mergeCell ref="B37:C37"/>
    <mergeCell ref="B42:C42"/>
    <mergeCell ref="B1:K1"/>
    <mergeCell ref="B2:K2"/>
    <mergeCell ref="B3:K3"/>
    <mergeCell ref="B7:C9"/>
    <mergeCell ref="D7:J7"/>
    <mergeCell ref="K7:K8"/>
  </mergeCells>
  <printOptions horizontalCentered="1"/>
  <pageMargins left="0.11811023622047245" right="0.11811023622047245" top="0.35433070866141736" bottom="0.35433070866141736" header="0.31496062992125984" footer="0.31496062992125984"/>
  <pageSetup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2017-07-08T19:54:08Z</cp:lastPrinted>
  <dcterms:created xsi:type="dcterms:W3CDTF">2017-07-08T19:52:47Z</dcterms:created>
  <dcterms:modified xsi:type="dcterms:W3CDTF">2017-07-08T19:55:00Z</dcterms:modified>
</cp:coreProperties>
</file>